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nissinena\My_Documents_AN_2020-01-08\Projektit_Omat\2021_TEM__CO2-päästölaskuri yrityksille_Projekti\"/>
    </mc:Choice>
  </mc:AlternateContent>
  <xr:revisionPtr revIDLastSave="0" documentId="8_{80FE4F36-610F-40D5-BC02-0BE183427180}" xr6:coauthVersionLast="47" xr6:coauthVersionMax="47" xr10:uidLastSave="{00000000-0000-0000-0000-000000000000}"/>
  <bookViews>
    <workbookView xWindow="-110" yWindow="-110" windowWidth="19420" windowHeight="10300" xr2:uid="{A4287896-5A91-414E-A7A8-E88017F699B4}"/>
  </bookViews>
  <sheets>
    <sheet name="Ohje" sheetId="4" r:id="rId1"/>
    <sheet name="Laskuri" sheetId="1" r:id="rId2"/>
    <sheet name="Kertoimien päivitysvälilehti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B16" i="1" s="1"/>
  <c r="F3" i="2"/>
  <c r="B6" i="1" s="1"/>
  <c r="B17" i="1" l="1"/>
  <c r="B11" i="1"/>
  <c r="G7" i="2"/>
  <c r="G8" i="2"/>
  <c r="B14" i="1"/>
  <c r="B15" i="1" s="1"/>
  <c r="G9" i="2" l="1"/>
</calcChain>
</file>

<file path=xl/sharedStrings.xml><?xml version="1.0" encoding="utf-8"?>
<sst xmlns="http://schemas.openxmlformats.org/spreadsheetml/2006/main" count="69" uniqueCount="61">
  <si>
    <t>Suomen kerroin</t>
  </si>
  <si>
    <t>sivu 7</t>
  </si>
  <si>
    <t>Kasvihuonekaasujen päästölaskennan kehittäminen EAKR-hankkeita varten</t>
  </si>
  <si>
    <t>Jaakko Karvonen, Johanna Niemistö ja Ari Nissinen, Suomen ympäristökeskus</t>
  </si>
  <si>
    <t>Päästövähenemä kgCO2ekv</t>
  </si>
  <si>
    <t>kgCO2</t>
  </si>
  <si>
    <t>Vuosi</t>
  </si>
  <si>
    <t>Vuosi 2020</t>
  </si>
  <si>
    <t>Vuosi 2021</t>
  </si>
  <si>
    <t>Vuosi 2022</t>
  </si>
  <si>
    <t>Vuosi 2023</t>
  </si>
  <si>
    <t>Vuosi 2024</t>
  </si>
  <si>
    <t>Vuosi 2025</t>
  </si>
  <si>
    <t>Vuosi 2026</t>
  </si>
  <si>
    <t>Vuosi 2027</t>
  </si>
  <si>
    <t>Investoinnin jälkeinen vuosi</t>
  </si>
  <si>
    <t>Laskurin käyttämä kerroin ennen investointia</t>
  </si>
  <si>
    <t>Päästö ennen EAKR-hanketta</t>
  </si>
  <si>
    <t>Sähkön kulutus ennen EAKR-hanketta tuotantolinjalla, johon toimenpide kohdistui</t>
  </si>
  <si>
    <t>d</t>
  </si>
  <si>
    <t>kWh/vuosi</t>
  </si>
  <si>
    <t>kWh/v</t>
  </si>
  <si>
    <t>Investoinnin jälkeinen vuosi:</t>
  </si>
  <si>
    <t>Investointia edeltänyt vuosi:</t>
  </si>
  <si>
    <t>TULOKSET:</t>
  </si>
  <si>
    <t>Yksikköä/vuosi</t>
  </si>
  <si>
    <t>Päästöt ennen EAKR-hanketta</t>
  </si>
  <si>
    <t>Päästöt EAKR-hankkeen jälkeen</t>
  </si>
  <si>
    <t>Sähkön kulutus EAKR-hankkeen jälkeen tuotantolinjalla, johon toimenpide kohdistui</t>
  </si>
  <si>
    <t>Energian kulutus investoinnin jälkeen, vanhan tuotantomäärän tuottamiseksi</t>
  </si>
  <si>
    <t>Päästöt EAKR-hankkeen jälkeen, vanhan tuotantomäärän tuottamiseksi</t>
  </si>
  <si>
    <r>
      <rPr>
        <b/>
        <sz val="12"/>
        <color rgb="FF0070C0"/>
        <rFont val="Arial"/>
        <family val="2"/>
      </rPr>
      <t>Ohje:</t>
    </r>
    <r>
      <rPr>
        <sz val="12"/>
        <color rgb="FF0070C0"/>
        <rFont val="Arial"/>
        <family val="2"/>
      </rPr>
      <t xml:space="preserve"> Täytä sinisiin ruutuihin (4 kpl) tiedot energiankulutuksesta (huom. kWh) ja tuotetuista yksiköistä.
Voit valita vuosiluvun oranssin solun pudotusvalikosta.
Tulokset tulostuvat alle vihreään osioon, kun tarpeelliset tiedot on annettu.
</t>
    </r>
  </si>
  <si>
    <t>Lähde kertoimille:</t>
  </si>
  <si>
    <t>https://www.eib.org/en/publications/index.htm</t>
  </si>
  <si>
    <t>v.2020</t>
  </si>
  <si>
    <t>Tulossivun luvut</t>
  </si>
  <si>
    <t>g CO2-ekv / kWh</t>
  </si>
  <si>
    <t>* Tuotettu yksikkömäärä on se, millä toimija laskee tuotantoaan, kuten esimerkiksi tuotteiden kappalemäärä, kuutiometriä virvoketta, tai liikevaihtoa euroissa.</t>
  </si>
  <si>
    <r>
      <t>kgCO</t>
    </r>
    <r>
      <rPr>
        <b/>
        <u/>
        <vertAlign val="subscript"/>
        <sz val="12"/>
        <rFont val="Arial"/>
        <family val="2"/>
      </rPr>
      <t>2</t>
    </r>
    <r>
      <rPr>
        <b/>
        <u/>
        <sz val="12"/>
        <rFont val="Arial"/>
        <family val="2"/>
      </rPr>
      <t>-ekv</t>
    </r>
  </si>
  <si>
    <r>
      <t>Tuotettu</t>
    </r>
    <r>
      <rPr>
        <b/>
        <sz val="12"/>
        <color rgb="FFFF0000"/>
        <rFont val="Arial"/>
        <family val="2"/>
      </rPr>
      <t xml:space="preserve"> yksikkömäärä*</t>
    </r>
    <r>
      <rPr>
        <b/>
        <sz val="12"/>
        <rFont val="Arial"/>
        <family val="2"/>
      </rPr>
      <t xml:space="preserve"> vuodessa ko. tuotantolinjalla ennen hanketta </t>
    </r>
  </si>
  <si>
    <t>Tuotettu yksikkömäärä vuodessa ko. tuotantolinjalla hankkeen jälkeen (oltava sama mittayksikkö kuin ylempänä)</t>
  </si>
  <si>
    <t>Energiankulutuksen muutos laskettuna tuotantomäärällä ennen investointia (**)</t>
  </si>
  <si>
    <r>
      <t>kgCO</t>
    </r>
    <r>
      <rPr>
        <u/>
        <vertAlign val="subscript"/>
        <sz val="12"/>
        <rFont val="Arial"/>
        <family val="2"/>
      </rPr>
      <t>2</t>
    </r>
    <r>
      <rPr>
        <u/>
        <sz val="12"/>
        <rFont val="Arial"/>
        <family val="2"/>
      </rPr>
      <t>-ekv/vuosi</t>
    </r>
  </si>
  <si>
    <t>Päästömuutos laskettuna tuotantomäärällä ennen investointia (***)</t>
  </si>
  <si>
    <r>
      <t>kgCO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-ekv/vuosi</t>
    </r>
  </si>
  <si>
    <t>** Negatiivinen arvo tarkoittaa energiatehokkuuden paranemista</t>
  </si>
  <si>
    <t>*** Negatiivinen arvo tarkoittaa päästöjen vähenemistä</t>
  </si>
  <si>
    <r>
      <t>Käyttäjille: 
Tämä laskuri on yksinkertaistettu sähkönkulutustietoihin ja tuotantovolyymiin perustuva päästölaskuri, jolla voitte laskea EAKR-rahoitteisen hankkeen vaikuttavuusraportin tiedot.
Tarvitsette laskurin käyttöön neljä tietoa, jotka teidän tulee täyttää</t>
    </r>
    <r>
      <rPr>
        <sz val="11"/>
        <color rgb="FF00B0F0"/>
        <rFont val="Calibri"/>
        <family val="2"/>
        <scheme val="minor"/>
      </rPr>
      <t xml:space="preserve"> sinisiin</t>
    </r>
    <r>
      <rPr>
        <sz val="11"/>
        <color theme="1"/>
        <rFont val="Calibri"/>
        <family val="2"/>
        <scheme val="minor"/>
      </rPr>
      <t xml:space="preserve"> soluihin:
1) Sähkönkulutuksen ennen investointia.
2) Tuotetun yksikkömäärän ennen investointia. 
3) Sähkönkulutuksen investoinnin jälkeen.
4) Tuotantomäärän investoinnin jälkeen.
Laskuri laskee näiden perusteella arvoja ja tuo ne näkyviin </t>
    </r>
    <r>
      <rPr>
        <sz val="11"/>
        <color rgb="FF00B050"/>
        <rFont val="Calibri"/>
        <family val="2"/>
        <scheme val="minor"/>
      </rPr>
      <t xml:space="preserve">vihreällä </t>
    </r>
    <r>
      <rPr>
        <sz val="11"/>
        <rFont val="Calibri"/>
        <family val="2"/>
        <scheme val="minor"/>
      </rPr>
      <t>täytettyihin soluihin.
Kyseessä olevat vuodet, eli vuosi ennen ja jälkeen investoinnin, valitsette oranssien solujen pudotusvalikoista</t>
    </r>
    <r>
      <rPr>
        <sz val="11"/>
        <color theme="1"/>
        <rFont val="Calibri"/>
        <family val="2"/>
        <scheme val="minor"/>
      </rPr>
      <t>.
Kasvihuonepäästöjen vähenemistä mittaava laskentatyökalu alue- ja rakennepoliittisesta ohjelmasta ”Uudistuva ja osaava Suomi 2021 - 2027” rahoitettavien, energiatehokkuutta edistävien hankkeiden käyttöön.</t>
    </r>
  </si>
  <si>
    <t>Salausavain: TEM</t>
  </si>
  <si>
    <t xml:space="preserve">https://www.eib.org/attachments/strategies/eib_project_carbon_footprint_methodologies_en.pdf </t>
  </si>
  <si>
    <t>[Sivulta 31, vierailtu 11.11.2021, keskijännite]</t>
  </si>
  <si>
    <t>[Vierailtu 11.11.2021]</t>
  </si>
  <si>
    <t>https://www.eib.org/en/publications/20220215-eib-project-carbon-footprint-methodologies</t>
  </si>
  <si>
    <t>v.2021</t>
  </si>
  <si>
    <t>Viimeisin EIB:n päivittämä vuosi</t>
  </si>
  <si>
    <t>Versio 11.3</t>
  </si>
  <si>
    <t>[Sivulta 32, keskijännite 4% häviö]</t>
  </si>
  <si>
    <t>Kasvihuonekaasujen päästölaskennan kehittäminen EAKR-hankkeita varten
Versio SYKE-1.1, 20.01.2023
Jaakko Karvonen, Johanna Niemistö ja Ari Nissinen, Suomen ympäristökeskus</t>
  </si>
  <si>
    <t>Viimeinen päivitetty kerroin kopioidaan tuleville vuosille</t>
  </si>
  <si>
    <t>Versio SYKE-1.1, 21.3.2023</t>
  </si>
  <si>
    <t>[Vierailtu 21.3.2023]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</si>
</sst>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sz val="10"/>
      <color theme="0" tint="-0.249977111117893"/>
      <name val="Arial"/>
      <family val="2"/>
    </font>
    <font>
      <b/>
      <sz val="10"/>
      <color indexed="10"/>
      <name val="Arial"/>
      <family val="2"/>
    </font>
    <font>
      <sz val="10"/>
      <color theme="0" tint="-0.249977111117893"/>
      <name val="Arial"/>
      <family val="2"/>
    </font>
    <font>
      <sz val="11"/>
      <name val="Arial"/>
      <family val="2"/>
    </font>
    <font>
      <sz val="6.5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8"/>
      <color theme="0" tint="-0.14999847407452621"/>
      <name val="Inherit"/>
    </font>
    <font>
      <sz val="11"/>
      <color theme="0" tint="-0.14999847407452621"/>
      <name val="Inherit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i/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rgb="FF000000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u/>
      <sz val="12"/>
      <color rgb="FF0070C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u/>
      <sz val="12"/>
      <name val="Arial"/>
      <family val="2"/>
    </font>
    <font>
      <b/>
      <u/>
      <vertAlign val="subscript"/>
      <sz val="12"/>
      <name val="Arial"/>
      <family val="2"/>
    </font>
    <font>
      <b/>
      <u/>
      <sz val="12"/>
      <color theme="1"/>
      <name val="Arial"/>
      <family val="2"/>
    </font>
    <font>
      <u/>
      <sz val="12"/>
      <name val="Arial"/>
      <family val="2"/>
    </font>
    <font>
      <u/>
      <sz val="12"/>
      <color theme="1"/>
      <name val="Arial"/>
      <family val="2"/>
    </font>
    <font>
      <u/>
      <vertAlign val="subscript"/>
      <sz val="12"/>
      <name val="Arial"/>
      <family val="2"/>
    </font>
    <font>
      <b/>
      <sz val="12"/>
      <color theme="1"/>
      <name val="Arial"/>
      <family val="2"/>
    </font>
    <font>
      <b/>
      <vertAlign val="subscript"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5" fillId="0" borderId="0" xfId="0" applyFont="1"/>
    <xf numFmtId="0" fontId="9" fillId="0" borderId="0" xfId="0" applyFont="1"/>
    <xf numFmtId="0" fontId="13" fillId="0" borderId="0" xfId="3" applyAlignment="1" applyProtection="1"/>
    <xf numFmtId="0" fontId="7" fillId="0" borderId="0" xfId="0" applyFont="1"/>
    <xf numFmtId="0" fontId="14" fillId="0" borderId="0" xfId="2" applyFont="1" applyFill="1"/>
    <xf numFmtId="0" fontId="14" fillId="0" borderId="0" xfId="2" applyFont="1" applyFill="1" applyAlignment="1" applyProtection="1"/>
    <xf numFmtId="0" fontId="17" fillId="0" borderId="0" xfId="0" applyFont="1"/>
    <xf numFmtId="0" fontId="18" fillId="0" borderId="0" xfId="0" applyFont="1"/>
    <xf numFmtId="0" fontId="0" fillId="0" borderId="0" xfId="0" applyAlignment="1">
      <alignment horizontal="center"/>
    </xf>
    <xf numFmtId="164" fontId="20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/>
    <xf numFmtId="2" fontId="0" fillId="0" borderId="0" xfId="0" applyNumberFormat="1" applyBorder="1"/>
    <xf numFmtId="2" fontId="14" fillId="0" borderId="0" xfId="2" applyNumberFormat="1" applyFont="1" applyFill="1" applyBorder="1"/>
    <xf numFmtId="0" fontId="14" fillId="0" borderId="0" xfId="2" applyFont="1" applyFill="1" applyBorder="1"/>
    <xf numFmtId="9" fontId="14" fillId="0" borderId="0" xfId="1" applyFont="1" applyFill="1" applyBorder="1"/>
    <xf numFmtId="0" fontId="17" fillId="0" borderId="0" xfId="0" applyFont="1" applyBorder="1"/>
    <xf numFmtId="0" fontId="0" fillId="0" borderId="0" xfId="0" applyFill="1" applyBorder="1"/>
    <xf numFmtId="3" fontId="5" fillId="0" borderId="0" xfId="0" applyNumberFormat="1" applyFont="1" applyFill="1" applyBorder="1"/>
    <xf numFmtId="0" fontId="5" fillId="0" borderId="0" xfId="0" applyFont="1" applyFill="1" applyBorder="1"/>
    <xf numFmtId="0" fontId="15" fillId="0" borderId="0" xfId="0" applyFont="1" applyFill="1" applyBorder="1" applyAlignment="1">
      <alignment horizontal="left" vertical="center" wrapText="1"/>
    </xf>
    <xf numFmtId="3" fontId="16" fillId="0" borderId="0" xfId="0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0" borderId="0" xfId="0" applyFont="1" applyBorder="1" applyAlignment="1">
      <alignment wrapText="1"/>
    </xf>
    <xf numFmtId="164" fontId="19" fillId="0" borderId="0" xfId="0" applyNumberFormat="1" applyFont="1" applyBorder="1"/>
    <xf numFmtId="0" fontId="3" fillId="0" borderId="0" xfId="0" applyFont="1" applyFill="1" applyBorder="1" applyAlignment="1">
      <alignment wrapText="1"/>
    </xf>
    <xf numFmtId="0" fontId="0" fillId="0" borderId="0" xfId="0" applyFill="1"/>
    <xf numFmtId="0" fontId="0" fillId="0" borderId="0" xfId="0" applyAlignment="1">
      <alignment horizontal="left" vertical="top" wrapText="1"/>
    </xf>
    <xf numFmtId="0" fontId="14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164" fontId="3" fillId="0" borderId="0" xfId="0" applyNumberFormat="1" applyFont="1" applyBorder="1"/>
    <xf numFmtId="0" fontId="19" fillId="0" borderId="0" xfId="0" applyFont="1" applyBorder="1"/>
    <xf numFmtId="0" fontId="0" fillId="0" borderId="0" xfId="0" applyBorder="1" applyAlignment="1">
      <alignment horizontal="center"/>
    </xf>
    <xf numFmtId="0" fontId="13" fillId="0" borderId="0" xfId="3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2" fontId="0" fillId="0" borderId="0" xfId="0" applyNumberFormat="1" applyFill="1" applyBorder="1"/>
    <xf numFmtId="164" fontId="0" fillId="0" borderId="0" xfId="0" applyNumberFormat="1" applyFill="1" applyBorder="1"/>
    <xf numFmtId="0" fontId="23" fillId="5" borderId="0" xfId="0" applyFont="1" applyFill="1"/>
    <xf numFmtId="0" fontId="23" fillId="5" borderId="0" xfId="0" applyFont="1" applyFill="1" applyBorder="1"/>
    <xf numFmtId="0" fontId="24" fillId="5" borderId="0" xfId="0" applyFont="1" applyFill="1" applyAlignment="1">
      <alignment horizontal="left" vertical="center" indent="2"/>
    </xf>
    <xf numFmtId="0" fontId="25" fillId="5" borderId="0" xfId="0" applyFont="1" applyFill="1" applyAlignment="1">
      <alignment horizontal="left" vertical="center" indent="2"/>
    </xf>
    <xf numFmtId="0" fontId="23" fillId="5" borderId="0" xfId="0" applyFont="1" applyFill="1" applyAlignment="1">
      <alignment horizontal="left" vertical="center" indent="2"/>
    </xf>
    <xf numFmtId="0" fontId="26" fillId="5" borderId="0" xfId="0" applyFont="1" applyFill="1"/>
    <xf numFmtId="164" fontId="23" fillId="5" borderId="0" xfId="0" applyNumberFormat="1" applyFont="1" applyFill="1"/>
    <xf numFmtId="0" fontId="5" fillId="5" borderId="0" xfId="0" applyFont="1" applyFill="1"/>
    <xf numFmtId="0" fontId="4" fillId="5" borderId="0" xfId="0" applyFont="1" applyFill="1"/>
    <xf numFmtId="0" fontId="19" fillId="5" borderId="0" xfId="0" applyFont="1" applyFill="1" applyBorder="1" applyAlignment="1">
      <alignment wrapText="1"/>
    </xf>
    <xf numFmtId="0" fontId="4" fillId="5" borderId="0" xfId="0" applyFont="1" applyFill="1" applyBorder="1" applyAlignment="1">
      <alignment horizontal="right"/>
    </xf>
    <xf numFmtId="164" fontId="23" fillId="5" borderId="0" xfId="0" applyNumberFormat="1" applyFont="1" applyFill="1" applyBorder="1"/>
    <xf numFmtId="0" fontId="11" fillId="5" borderId="0" xfId="0" applyFont="1" applyFill="1" applyAlignment="1">
      <alignment vertical="center"/>
    </xf>
    <xf numFmtId="0" fontId="26" fillId="5" borderId="0" xfId="0" applyFont="1" applyFill="1" applyAlignment="1">
      <alignment horizontal="right"/>
    </xf>
    <xf numFmtId="0" fontId="26" fillId="5" borderId="0" xfId="0" applyFont="1" applyFill="1" applyAlignment="1">
      <alignment horizontal="left"/>
    </xf>
    <xf numFmtId="0" fontId="27" fillId="5" borderId="0" xfId="0" applyFont="1" applyFill="1"/>
    <xf numFmtId="0" fontId="12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3" fillId="5" borderId="0" xfId="3" applyFont="1" applyFill="1" applyAlignment="1" applyProtection="1"/>
    <xf numFmtId="10" fontId="23" fillId="5" borderId="0" xfId="1" applyNumberFormat="1" applyFont="1" applyFill="1"/>
    <xf numFmtId="0" fontId="30" fillId="5" borderId="0" xfId="0" applyFont="1" applyFill="1"/>
    <xf numFmtId="0" fontId="30" fillId="5" borderId="0" xfId="0" applyFont="1" applyFill="1" applyBorder="1"/>
    <xf numFmtId="0" fontId="31" fillId="5" borderId="0" xfId="0" applyFont="1" applyFill="1" applyAlignment="1">
      <alignment wrapText="1"/>
    </xf>
    <xf numFmtId="2" fontId="30" fillId="5" borderId="0" xfId="0" applyNumberFormat="1" applyFont="1" applyFill="1" applyBorder="1"/>
    <xf numFmtId="0" fontId="32" fillId="5" borderId="0" xfId="0" applyFont="1" applyFill="1" applyBorder="1"/>
    <xf numFmtId="0" fontId="30" fillId="5" borderId="0" xfId="0" applyFont="1" applyFill="1" applyBorder="1" applyAlignment="1">
      <alignment horizontal="right"/>
    </xf>
    <xf numFmtId="9" fontId="30" fillId="5" borderId="0" xfId="1" applyFont="1" applyFill="1"/>
    <xf numFmtId="0" fontId="31" fillId="5" borderId="0" xfId="0" applyFont="1" applyFill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14" fillId="0" borderId="0" xfId="2" applyFont="1" applyFill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6" fillId="0" borderId="0" xfId="0" applyFont="1" applyBorder="1"/>
    <xf numFmtId="0" fontId="8" fillId="0" borderId="0" xfId="0" applyFont="1" applyBorder="1"/>
    <xf numFmtId="0" fontId="21" fillId="0" borderId="0" xfId="0" applyFont="1" applyBorder="1" applyAlignment="1">
      <alignment wrapText="1"/>
    </xf>
    <xf numFmtId="0" fontId="4" fillId="0" borderId="0" xfId="0" applyFont="1" applyBorder="1" applyProtection="1">
      <protection locked="0"/>
    </xf>
    <xf numFmtId="0" fontId="21" fillId="0" borderId="0" xfId="0" applyFont="1" applyBorder="1"/>
    <xf numFmtId="0" fontId="4" fillId="0" borderId="0" xfId="0" applyFont="1" applyBorder="1" applyAlignment="1">
      <alignment horizontal="center"/>
    </xf>
    <xf numFmtId="164" fontId="10" fillId="0" borderId="0" xfId="0" applyNumberFormat="1" applyFont="1" applyBorder="1"/>
    <xf numFmtId="0" fontId="17" fillId="0" borderId="0" xfId="0" applyFont="1" applyBorder="1" applyAlignment="1">
      <alignment horizontal="left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164" fontId="10" fillId="0" borderId="0" xfId="0" applyNumberFormat="1" applyFont="1" applyFill="1" applyBorder="1"/>
    <xf numFmtId="9" fontId="0" fillId="0" borderId="0" xfId="0" applyNumberFormat="1" applyFill="1" applyBorder="1"/>
    <xf numFmtId="2" fontId="4" fillId="0" borderId="0" xfId="0" applyNumberFormat="1" applyFont="1" applyFill="1" applyBorder="1"/>
    <xf numFmtId="0" fontId="0" fillId="0" borderId="0" xfId="0" applyProtection="1">
      <protection hidden="1"/>
    </xf>
    <xf numFmtId="0" fontId="0" fillId="0" borderId="2" xfId="0" applyBorder="1" applyProtection="1">
      <protection hidden="1"/>
    </xf>
    <xf numFmtId="0" fontId="0" fillId="4" borderId="10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0" fillId="4" borderId="11" xfId="0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3" fillId="0" borderId="7" xfId="0" applyFont="1" applyFill="1" applyBorder="1" applyAlignment="1" applyProtection="1">
      <alignment horizontal="right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Protection="1">
      <protection hidden="1"/>
    </xf>
    <xf numFmtId="0" fontId="0" fillId="0" borderId="6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2" fontId="0" fillId="0" borderId="5" xfId="0" applyNumberFormat="1" applyFill="1" applyBorder="1" applyProtection="1">
      <protection hidden="1"/>
    </xf>
    <xf numFmtId="0" fontId="30" fillId="0" borderId="0" xfId="0" applyFont="1" applyFill="1"/>
    <xf numFmtId="0" fontId="23" fillId="0" borderId="0" xfId="0" applyFont="1" applyFill="1"/>
    <xf numFmtId="0" fontId="35" fillId="5" borderId="0" xfId="0" applyFont="1" applyFill="1" applyAlignment="1">
      <alignment vertical="center" wrapText="1"/>
    </xf>
    <xf numFmtId="0" fontId="34" fillId="5" borderId="9" xfId="0" applyFont="1" applyFill="1" applyBorder="1" applyAlignment="1">
      <alignment horizontal="left" vertical="top" wrapText="1"/>
    </xf>
    <xf numFmtId="0" fontId="3" fillId="5" borderId="0" xfId="0" applyFont="1" applyFill="1" applyBorder="1"/>
    <xf numFmtId="0" fontId="40" fillId="5" borderId="0" xfId="0" applyFont="1" applyFill="1"/>
    <xf numFmtId="0" fontId="41" fillId="5" borderId="0" xfId="0" applyFont="1" applyFill="1"/>
    <xf numFmtId="0" fontId="42" fillId="5" borderId="0" xfId="0" applyFont="1" applyFill="1" applyBorder="1"/>
    <xf numFmtId="0" fontId="44" fillId="5" borderId="7" xfId="0" applyFont="1" applyFill="1" applyBorder="1" applyAlignment="1">
      <alignment vertical="top" wrapText="1"/>
    </xf>
    <xf numFmtId="0" fontId="39" fillId="7" borderId="0" xfId="0" applyFont="1" applyFill="1" applyBorder="1" applyProtection="1">
      <protection locked="0"/>
    </xf>
    <xf numFmtId="0" fontId="39" fillId="5" borderId="8" xfId="0" applyFont="1" applyFill="1" applyBorder="1" applyProtection="1">
      <protection locked="0"/>
    </xf>
    <xf numFmtId="0" fontId="42" fillId="5" borderId="0" xfId="0" applyFont="1" applyFill="1" applyBorder="1" applyAlignment="1" applyProtection="1">
      <alignment horizontal="left" vertical="center" wrapText="1"/>
    </xf>
    <xf numFmtId="0" fontId="44" fillId="5" borderId="4" xfId="0" applyFont="1" applyFill="1" applyBorder="1" applyAlignment="1">
      <alignment wrapText="1"/>
    </xf>
    <xf numFmtId="0" fontId="39" fillId="7" borderId="5" xfId="0" applyFont="1" applyFill="1" applyBorder="1" applyProtection="1">
      <protection locked="0"/>
    </xf>
    <xf numFmtId="0" fontId="39" fillId="5" borderId="6" xfId="0" applyFont="1" applyFill="1" applyBorder="1" applyProtection="1">
      <protection locked="0"/>
    </xf>
    <xf numFmtId="0" fontId="44" fillId="8" borderId="1" xfId="0" applyFont="1" applyFill="1" applyBorder="1" applyAlignment="1">
      <alignment horizontal="right" wrapText="1"/>
    </xf>
    <xf numFmtId="0" fontId="41" fillId="8" borderId="2" xfId="0" applyFont="1" applyFill="1" applyBorder="1"/>
    <xf numFmtId="0" fontId="41" fillId="8" borderId="3" xfId="0" applyFont="1" applyFill="1" applyBorder="1"/>
    <xf numFmtId="0" fontId="49" fillId="8" borderId="4" xfId="0" applyFont="1" applyFill="1" applyBorder="1" applyAlignment="1">
      <alignment horizontal="right" wrapText="1"/>
    </xf>
    <xf numFmtId="164" fontId="47" fillId="8" borderId="5" xfId="0" applyNumberFormat="1" applyFont="1" applyFill="1" applyBorder="1" applyAlignment="1" applyProtection="1">
      <alignment horizontal="right" wrapText="1"/>
    </xf>
    <xf numFmtId="0" fontId="49" fillId="8" borderId="6" xfId="0" applyFont="1" applyFill="1" applyBorder="1" applyAlignment="1">
      <alignment horizontal="left" wrapText="1"/>
    </xf>
    <xf numFmtId="0" fontId="44" fillId="5" borderId="7" xfId="0" applyFont="1" applyFill="1" applyBorder="1" applyAlignment="1">
      <alignment vertical="top"/>
    </xf>
    <xf numFmtId="0" fontId="44" fillId="5" borderId="4" xfId="0" applyFont="1" applyFill="1" applyBorder="1" applyAlignment="1">
      <alignment vertical="center"/>
    </xf>
    <xf numFmtId="0" fontId="47" fillId="8" borderId="4" xfId="0" applyFont="1" applyFill="1" applyBorder="1" applyAlignment="1">
      <alignment horizontal="right" wrapText="1"/>
    </xf>
    <xf numFmtId="164" fontId="47" fillId="8" borderId="5" xfId="0" applyNumberFormat="1" applyFont="1" applyFill="1" applyBorder="1" applyAlignment="1">
      <alignment horizontal="right"/>
    </xf>
    <xf numFmtId="0" fontId="47" fillId="8" borderId="6" xfId="0" applyFont="1" applyFill="1" applyBorder="1" applyAlignment="1">
      <alignment horizontal="left"/>
    </xf>
    <xf numFmtId="0" fontId="50" fillId="5" borderId="7" xfId="0" applyFont="1" applyFill="1" applyBorder="1" applyAlignment="1">
      <alignment horizontal="right" wrapText="1"/>
    </xf>
    <xf numFmtId="164" fontId="51" fillId="5" borderId="0" xfId="0" applyNumberFormat="1" applyFont="1" applyFill="1" applyBorder="1" applyAlignment="1">
      <alignment horizontal="right"/>
    </xf>
    <xf numFmtId="0" fontId="50" fillId="5" borderId="8" xfId="0" applyFont="1" applyFill="1" applyBorder="1" applyAlignment="1">
      <alignment horizontal="left"/>
    </xf>
    <xf numFmtId="0" fontId="50" fillId="5" borderId="1" xfId="0" applyFont="1" applyFill="1" applyBorder="1" applyAlignment="1">
      <alignment horizontal="right" wrapText="1"/>
    </xf>
    <xf numFmtId="164" fontId="51" fillId="5" borderId="2" xfId="0" applyNumberFormat="1" applyFont="1" applyFill="1" applyBorder="1" applyAlignment="1">
      <alignment horizontal="right"/>
    </xf>
    <xf numFmtId="0" fontId="50" fillId="5" borderId="3" xfId="0" applyFont="1" applyFill="1" applyBorder="1" applyAlignment="1">
      <alignment horizontal="left"/>
    </xf>
    <xf numFmtId="0" fontId="36" fillId="5" borderId="12" xfId="0" applyFont="1" applyFill="1" applyBorder="1" applyAlignment="1">
      <alignment horizontal="right"/>
    </xf>
    <xf numFmtId="0" fontId="37" fillId="3" borderId="13" xfId="0" applyFont="1" applyFill="1" applyBorder="1" applyAlignment="1" applyProtection="1">
      <alignment horizontal="center"/>
      <protection locked="0"/>
    </xf>
    <xf numFmtId="0" fontId="41" fillId="5" borderId="14" xfId="0" applyFont="1" applyFill="1" applyBorder="1"/>
    <xf numFmtId="0" fontId="38" fillId="3" borderId="13" xfId="0" applyFont="1" applyFill="1" applyBorder="1" applyAlignment="1" applyProtection="1">
      <alignment horizontal="center"/>
      <protection locked="0"/>
    </xf>
    <xf numFmtId="0" fontId="45" fillId="5" borderId="14" xfId="0" applyFont="1" applyFill="1" applyBorder="1" applyAlignment="1">
      <alignment horizontal="center" vertical="center" wrapText="1"/>
    </xf>
    <xf numFmtId="0" fontId="44" fillId="8" borderId="7" xfId="0" applyFont="1" applyFill="1" applyBorder="1" applyAlignment="1">
      <alignment horizontal="right" wrapText="1"/>
    </xf>
    <xf numFmtId="164" fontId="53" fillId="8" borderId="0" xfId="0" applyNumberFormat="1" applyFont="1" applyFill="1" applyBorder="1" applyAlignment="1">
      <alignment horizontal="right" wrapText="1"/>
    </xf>
    <xf numFmtId="0" fontId="53" fillId="8" borderId="8" xfId="0" applyFont="1" applyFill="1" applyBorder="1" applyAlignment="1">
      <alignment horizontal="left" wrapText="1"/>
    </xf>
    <xf numFmtId="164" fontId="53" fillId="8" borderId="2" xfId="0" applyNumberFormat="1" applyFont="1" applyFill="1" applyBorder="1" applyAlignment="1">
      <alignment horizontal="right"/>
    </xf>
    <xf numFmtId="0" fontId="44" fillId="8" borderId="3" xfId="0" applyFont="1" applyFill="1" applyBorder="1" applyAlignment="1">
      <alignment horizontal="left"/>
    </xf>
    <xf numFmtId="0" fontId="24" fillId="5" borderId="0" xfId="0" applyFont="1" applyFill="1" applyAlignment="1" applyProtection="1">
      <alignment horizontal="left" vertical="top" wrapText="1" indent="2"/>
    </xf>
    <xf numFmtId="0" fontId="41" fillId="5" borderId="0" xfId="0" applyFont="1" applyFill="1" applyProtection="1"/>
    <xf numFmtId="0" fontId="40" fillId="5" borderId="0" xfId="0" applyFont="1" applyFill="1" applyBorder="1" applyProtection="1"/>
    <xf numFmtId="0" fontId="43" fillId="5" borderId="0" xfId="0" applyFont="1" applyFill="1" applyAlignment="1" applyProtection="1">
      <alignment horizontal="left" vertical="center" indent="2"/>
    </xf>
    <xf numFmtId="0" fontId="45" fillId="5" borderId="0" xfId="0" applyFont="1" applyFill="1" applyBorder="1" applyAlignment="1" applyProtection="1">
      <alignment horizontal="center" vertical="center" wrapText="1"/>
    </xf>
    <xf numFmtId="0" fontId="41" fillId="5" borderId="0" xfId="0" applyFont="1" applyFill="1" applyAlignment="1" applyProtection="1">
      <alignment horizontal="left" vertical="center" indent="2"/>
    </xf>
    <xf numFmtId="0" fontId="46" fillId="5" borderId="0" xfId="0" applyFont="1" applyFill="1" applyAlignment="1" applyProtection="1">
      <alignment horizontal="left" vertical="center" wrapText="1"/>
    </xf>
    <xf numFmtId="0" fontId="42" fillId="5" borderId="0" xfId="0" applyFont="1" applyFill="1" applyBorder="1" applyAlignment="1" applyProtection="1">
      <alignment vertical="center" wrapText="1"/>
    </xf>
    <xf numFmtId="0" fontId="42" fillId="5" borderId="0" xfId="0" applyFont="1" applyFill="1" applyBorder="1" applyAlignment="1" applyProtection="1">
      <alignment horizontal="center" vertical="center" wrapText="1"/>
    </xf>
    <xf numFmtId="0" fontId="40" fillId="5" borderId="0" xfId="0" applyFont="1" applyFill="1" applyProtection="1"/>
    <xf numFmtId="0" fontId="23" fillId="5" borderId="0" xfId="0" applyFont="1" applyFill="1" applyProtection="1"/>
    <xf numFmtId="0" fontId="13" fillId="0" borderId="0" xfId="3" applyBorder="1" applyAlignment="1" applyProtection="1">
      <protection locked="0"/>
    </xf>
    <xf numFmtId="0" fontId="14" fillId="0" borderId="0" xfId="0" applyFont="1"/>
    <xf numFmtId="0" fontId="4" fillId="0" borderId="0" xfId="3" applyFont="1" applyAlignment="1" applyProtection="1">
      <alignment vertical="center"/>
    </xf>
    <xf numFmtId="0" fontId="0" fillId="6" borderId="0" xfId="0" applyFont="1" applyFill="1" applyAlignment="1">
      <alignment horizontal="center" vertical="top" wrapText="1"/>
    </xf>
    <xf numFmtId="0" fontId="42" fillId="5" borderId="0" xfId="0" applyFont="1" applyFill="1" applyBorder="1" applyAlignment="1" applyProtection="1">
      <alignment horizontal="center" vertical="center" wrapText="1"/>
    </xf>
    <xf numFmtId="164" fontId="0" fillId="3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">
    <cellStyle name="Hyperlinkki" xfId="3" builtinId="8"/>
    <cellStyle name="Neutraali" xfId="2" builtinId="28"/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Päästö</a:t>
            </a:r>
            <a:r>
              <a:rPr lang="en-US" baseline="0"/>
              <a:t> ennen EAKR-investointia ja sen jälkeen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037806269377092"/>
          <c:y val="0.14774093836574351"/>
          <c:w val="0.82381413260610481"/>
          <c:h val="0.725154651007793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'Kertoimien päivitysvälilehti'!$F$7:$F$8</c:f>
              <c:strCache>
                <c:ptCount val="2"/>
                <c:pt idx="0">
                  <c:v>Päästö ennen EAKR-hanketta</c:v>
                </c:pt>
                <c:pt idx="1">
                  <c:v>Päästöt EAKR-hankkeen jälkeen, vanhan tuotantomäärän tuottamiseksi</c:v>
                </c:pt>
              </c:strCache>
            </c:strRef>
          </c:cat>
          <c:val>
            <c:numRef>
              <c:f>'Kertoimien päivitysvälilehti'!$G$7:$G$8</c:f>
              <c:numCache>
                <c:formatCode>0.00</c:formatCode>
                <c:ptCount val="2"/>
                <c:pt idx="0">
                  <c:v>169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EC-4BBB-B9D5-506AF9C1E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"/>
        <c:axId val="983611856"/>
        <c:axId val="1556414544"/>
      </c:barChart>
      <c:catAx>
        <c:axId val="98361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56414544"/>
        <c:crosses val="autoZero"/>
        <c:auto val="1"/>
        <c:lblAlgn val="ctr"/>
        <c:lblOffset val="100"/>
        <c:noMultiLvlLbl val="0"/>
      </c:catAx>
      <c:valAx>
        <c:axId val="15564145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kgCO2-ekv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8361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50987</xdr:rowOff>
    </xdr:from>
    <xdr:to>
      <xdr:col>9</xdr:col>
      <xdr:colOff>535965</xdr:colOff>
      <xdr:row>21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6143B7-4AAE-4425-A6CB-ECC6663D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08487"/>
          <a:ext cx="6022365" cy="1263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17</xdr:row>
      <xdr:rowOff>129268</xdr:rowOff>
    </xdr:from>
    <xdr:to>
      <xdr:col>1</xdr:col>
      <xdr:colOff>421821</xdr:colOff>
      <xdr:row>29</xdr:row>
      <xdr:rowOff>90715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86A4439-3265-4ACD-AFB3-871D9B1E7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ib.org/en/publications/20220215-eib-project-carbon-footprint-methodologies" TargetMode="External"/><Relationship Id="rId2" Type="http://schemas.openxmlformats.org/officeDocument/2006/relationships/hyperlink" Target="https://www.eib.org/en/publications/index.htm" TargetMode="External"/><Relationship Id="rId1" Type="http://schemas.openxmlformats.org/officeDocument/2006/relationships/hyperlink" Target="https://www.eib.org/attachments/strategies/eib_project_carbon_footprint_methodologies_en.pdf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2959C-F4A3-41D5-AAAE-473A22419710}">
  <dimension ref="A2:L26"/>
  <sheetViews>
    <sheetView tabSelected="1" workbookViewId="0">
      <selection activeCell="L6" sqref="L6"/>
    </sheetView>
  </sheetViews>
  <sheetFormatPr defaultRowHeight="14.5"/>
  <sheetData>
    <row r="2" spans="1:12" ht="15" customHeight="1">
      <c r="A2" s="164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43" t="s">
        <v>2</v>
      </c>
    </row>
    <row r="3" spans="1:12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44" t="s">
        <v>59</v>
      </c>
    </row>
    <row r="4" spans="1:1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45" t="s">
        <v>3</v>
      </c>
    </row>
    <row r="5" spans="1:12">
      <c r="A5" s="164"/>
      <c r="B5" s="164"/>
      <c r="C5" s="164"/>
      <c r="D5" s="164"/>
      <c r="E5" s="164"/>
      <c r="F5" s="164"/>
      <c r="G5" s="164"/>
      <c r="H5" s="164"/>
      <c r="I5" s="164"/>
      <c r="J5" s="164"/>
      <c r="L5" s="38" t="s">
        <v>48</v>
      </c>
    </row>
    <row r="6" spans="1:12">
      <c r="A6" s="164"/>
      <c r="B6" s="164"/>
      <c r="C6" s="164"/>
      <c r="D6" s="164"/>
      <c r="E6" s="164"/>
      <c r="F6" s="164"/>
      <c r="G6" s="164"/>
      <c r="H6" s="164"/>
      <c r="I6" s="164"/>
      <c r="J6" s="164"/>
    </row>
    <row r="7" spans="1:12">
      <c r="A7" s="164"/>
      <c r="B7" s="164"/>
      <c r="C7" s="164"/>
      <c r="D7" s="164"/>
      <c r="E7" s="164"/>
      <c r="F7" s="164"/>
      <c r="G7" s="164"/>
      <c r="H7" s="164"/>
      <c r="I7" s="164"/>
      <c r="J7" s="164"/>
    </row>
    <row r="8" spans="1:12">
      <c r="A8" s="164"/>
      <c r="B8" s="164"/>
      <c r="C8" s="164"/>
      <c r="D8" s="164"/>
      <c r="E8" s="164"/>
      <c r="F8" s="164"/>
      <c r="G8" s="164"/>
      <c r="H8" s="164"/>
      <c r="I8" s="164"/>
      <c r="J8" s="164"/>
    </row>
    <row r="9" spans="1:12">
      <c r="A9" s="164"/>
      <c r="B9" s="164"/>
      <c r="C9" s="164"/>
      <c r="D9" s="164"/>
      <c r="E9" s="164"/>
      <c r="F9" s="164"/>
      <c r="G9" s="164"/>
      <c r="H9" s="164"/>
      <c r="I9" s="164"/>
      <c r="J9" s="164"/>
    </row>
    <row r="10" spans="1:12">
      <c r="A10" s="164"/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12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2">
      <c r="A12" s="164"/>
      <c r="B12" s="164"/>
      <c r="C12" s="164"/>
      <c r="D12" s="164"/>
      <c r="E12" s="164"/>
      <c r="F12" s="164"/>
      <c r="G12" s="164"/>
      <c r="H12" s="164"/>
      <c r="I12" s="164"/>
      <c r="J12" s="164"/>
    </row>
    <row r="13" spans="1:12">
      <c r="A13" s="164"/>
      <c r="B13" s="164"/>
      <c r="C13" s="164"/>
      <c r="D13" s="164"/>
      <c r="E13" s="164"/>
      <c r="F13" s="164"/>
      <c r="G13" s="164"/>
      <c r="H13" s="164"/>
      <c r="I13" s="164"/>
      <c r="J13" s="164"/>
    </row>
    <row r="14" spans="1:12">
      <c r="A14" s="164"/>
      <c r="B14" s="164"/>
      <c r="C14" s="164"/>
      <c r="D14" s="164"/>
      <c r="E14" s="164"/>
      <c r="F14" s="164"/>
      <c r="G14" s="164"/>
      <c r="H14" s="164"/>
      <c r="I14" s="164"/>
      <c r="J14" s="164"/>
    </row>
    <row r="15" spans="1:12">
      <c r="A15" s="164"/>
      <c r="B15" s="164"/>
      <c r="C15" s="164"/>
      <c r="D15" s="164"/>
      <c r="E15" s="164"/>
      <c r="F15" s="164"/>
      <c r="G15" s="164"/>
      <c r="H15" s="164"/>
      <c r="I15" s="164"/>
      <c r="J15" s="164"/>
    </row>
    <row r="16" spans="1:12">
      <c r="A16" s="164"/>
      <c r="B16" s="164"/>
      <c r="C16" s="164"/>
      <c r="D16" s="164"/>
      <c r="E16" s="164"/>
      <c r="F16" s="164"/>
      <c r="G16" s="164"/>
      <c r="H16" s="164"/>
      <c r="I16" s="164"/>
      <c r="J16" s="164"/>
    </row>
    <row r="17" spans="1:10">
      <c r="A17" s="164"/>
      <c r="B17" s="164"/>
      <c r="C17" s="164"/>
      <c r="D17" s="164"/>
      <c r="E17" s="164"/>
      <c r="F17" s="164"/>
      <c r="G17" s="164"/>
      <c r="H17" s="164"/>
      <c r="I17" s="164"/>
      <c r="J17" s="164"/>
    </row>
    <row r="18" spans="1:10">
      <c r="A18" s="164"/>
      <c r="B18" s="164"/>
      <c r="C18" s="164"/>
      <c r="D18" s="164"/>
      <c r="E18" s="164"/>
      <c r="F18" s="164"/>
      <c r="G18" s="164"/>
      <c r="H18" s="164"/>
      <c r="I18" s="164"/>
      <c r="J18" s="164"/>
    </row>
    <row r="19" spans="1:10">
      <c r="A19" s="164"/>
      <c r="B19" s="164"/>
      <c r="C19" s="164"/>
      <c r="D19" s="164"/>
      <c r="E19" s="164"/>
      <c r="F19" s="164"/>
      <c r="G19" s="164"/>
      <c r="H19" s="164"/>
      <c r="I19" s="164"/>
      <c r="J19" s="164"/>
    </row>
    <row r="20" spans="1:10">
      <c r="A20" s="164"/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0">
      <c r="A21" s="164"/>
      <c r="B21" s="164"/>
      <c r="C21" s="164"/>
      <c r="D21" s="164"/>
      <c r="E21" s="164"/>
      <c r="F21" s="164"/>
      <c r="G21" s="164"/>
      <c r="H21" s="164"/>
      <c r="I21" s="164"/>
      <c r="J21" s="164"/>
    </row>
    <row r="22" spans="1:10">
      <c r="A22" s="164"/>
      <c r="B22" s="164"/>
      <c r="C22" s="164"/>
      <c r="D22" s="164"/>
      <c r="E22" s="164"/>
      <c r="F22" s="164"/>
      <c r="G22" s="164"/>
      <c r="H22" s="164"/>
      <c r="I22" s="164"/>
      <c r="J22" s="164"/>
    </row>
    <row r="23" spans="1:10">
      <c r="A23" s="164"/>
      <c r="B23" s="164"/>
      <c r="C23" s="164"/>
      <c r="D23" s="164"/>
      <c r="E23" s="164"/>
      <c r="F23" s="164"/>
      <c r="G23" s="164"/>
      <c r="H23" s="164"/>
      <c r="I23" s="164"/>
      <c r="J23" s="164"/>
    </row>
    <row r="24" spans="1:10">
      <c r="A24" s="164"/>
      <c r="B24" s="164"/>
      <c r="C24" s="164"/>
      <c r="D24" s="164"/>
      <c r="E24" s="164"/>
      <c r="F24" s="164"/>
      <c r="G24" s="164"/>
      <c r="H24" s="164"/>
      <c r="I24" s="164"/>
      <c r="J24" s="164"/>
    </row>
    <row r="25" spans="1:10">
      <c r="A25" s="164"/>
      <c r="B25" s="164"/>
      <c r="C25" s="164"/>
      <c r="D25" s="164"/>
      <c r="E25" s="164"/>
      <c r="F25" s="164"/>
      <c r="G25" s="164"/>
      <c r="H25" s="164"/>
      <c r="I25" s="164"/>
      <c r="J25" s="164"/>
    </row>
    <row r="26" spans="1:10">
      <c r="A26" s="164"/>
      <c r="B26" s="164"/>
      <c r="C26" s="164"/>
      <c r="D26" s="164"/>
      <c r="E26" s="164"/>
      <c r="F26" s="164"/>
      <c r="G26" s="164"/>
      <c r="H26" s="164"/>
      <c r="I26" s="164"/>
      <c r="J26" s="164"/>
    </row>
  </sheetData>
  <sheetProtection algorithmName="SHA-512" hashValue="4SqrQ7JR/P2BjXG7JWW6k9YdO4laQWIXsmW0JGds4BPc0pz+I0PnUrCC6lPwTy7W3peH5k+MgXQya0/PU2Bbpw==" saltValue="DukVrNZqGtBPKmdaS7atgQ==" spinCount="100000" sheet="1" objects="1" scenarios="1"/>
  <mergeCells count="1">
    <mergeCell ref="A2:J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22C3-B456-4212-9557-C2C51EBC6B64}">
  <dimension ref="A1:Z75"/>
  <sheetViews>
    <sheetView zoomScale="84" workbookViewId="0">
      <selection activeCell="D9" sqref="D9:E9"/>
    </sheetView>
  </sheetViews>
  <sheetFormatPr defaultColWidth="9.1796875" defaultRowHeight="14"/>
  <cols>
    <col min="1" max="1" width="92.54296875" style="41" customWidth="1"/>
    <col min="2" max="2" width="30.54296875" style="41" customWidth="1"/>
    <col min="3" max="3" width="19.54296875" style="41" bestFit="1" customWidth="1"/>
    <col min="4" max="4" width="91.453125" style="41" customWidth="1"/>
    <col min="5" max="5" width="54" style="41" customWidth="1"/>
    <col min="6" max="6" width="11.54296875" style="41" customWidth="1"/>
    <col min="7" max="7" width="19.54296875" style="41" customWidth="1"/>
    <col min="8" max="8" width="11.453125" style="41" customWidth="1"/>
    <col min="9" max="10" width="10.54296875" style="41" customWidth="1"/>
    <col min="11" max="11" width="23.453125" style="41" customWidth="1"/>
    <col min="12" max="12" width="26.453125" style="41" customWidth="1"/>
    <col min="13" max="13" width="13.453125" style="41" customWidth="1"/>
    <col min="14" max="14" width="15.81640625" style="41" customWidth="1"/>
    <col min="15" max="25" width="9.1796875" style="41"/>
    <col min="26" max="26" width="0" style="41" hidden="1" customWidth="1"/>
    <col min="27" max="16384" width="9.1796875" style="41"/>
  </cols>
  <sheetData>
    <row r="1" spans="1:12" ht="63.65" customHeight="1">
      <c r="A1" s="111" t="s">
        <v>31</v>
      </c>
      <c r="B1" s="113"/>
      <c r="C1" s="113"/>
      <c r="D1" s="150" t="s">
        <v>57</v>
      </c>
      <c r="E1" s="151"/>
      <c r="G1" s="61"/>
      <c r="H1" s="61"/>
      <c r="I1" s="61"/>
      <c r="J1" s="61"/>
      <c r="K1" s="61"/>
      <c r="L1" s="61"/>
    </row>
    <row r="2" spans="1:12" ht="16" thickBot="1">
      <c r="A2" s="110"/>
      <c r="B2" s="115"/>
      <c r="C2" s="115"/>
      <c r="D2" s="152"/>
      <c r="E2" s="153"/>
      <c r="G2" s="61"/>
      <c r="H2" s="61"/>
      <c r="I2" s="61"/>
      <c r="J2" s="61"/>
      <c r="K2" s="61"/>
      <c r="L2" s="61"/>
    </row>
    <row r="3" spans="1:12" ht="18.5" thickBot="1">
      <c r="A3" s="140" t="s">
        <v>23</v>
      </c>
      <c r="B3" s="141" t="s">
        <v>7</v>
      </c>
      <c r="C3" s="144"/>
      <c r="D3" s="154"/>
      <c r="E3" s="155"/>
      <c r="G3" s="61"/>
      <c r="H3" s="61"/>
      <c r="I3" s="61"/>
      <c r="J3" s="61"/>
      <c r="K3" s="61"/>
      <c r="L3" s="61"/>
    </row>
    <row r="4" spans="1:12" ht="15.5">
      <c r="A4" s="129" t="s">
        <v>18</v>
      </c>
      <c r="B4" s="117">
        <v>1000</v>
      </c>
      <c r="C4" s="118" t="s">
        <v>20</v>
      </c>
      <c r="D4" s="119"/>
      <c r="E4" s="119"/>
      <c r="F4" s="61"/>
      <c r="G4" s="61"/>
      <c r="H4" s="61"/>
      <c r="I4" s="61"/>
      <c r="J4" s="61"/>
      <c r="K4" s="61"/>
      <c r="L4" s="61"/>
    </row>
    <row r="5" spans="1:12" ht="31.5" thickBot="1">
      <c r="A5" s="130" t="s">
        <v>39</v>
      </c>
      <c r="B5" s="121">
        <v>1000</v>
      </c>
      <c r="C5" s="122" t="s">
        <v>25</v>
      </c>
      <c r="D5" s="156" t="s">
        <v>37</v>
      </c>
      <c r="E5" s="157"/>
      <c r="F5" s="63"/>
      <c r="G5" s="61"/>
      <c r="H5" s="61"/>
      <c r="I5" s="61"/>
      <c r="J5" s="61"/>
      <c r="K5" s="61"/>
      <c r="L5" s="61"/>
    </row>
    <row r="6" spans="1:12" ht="16.5">
      <c r="A6" s="137" t="s">
        <v>26</v>
      </c>
      <c r="B6" s="138">
        <f>IF(AND(B4&gt;0,B5&gt;0),B4*'Kertoimien päivitysvälilehti'!F3/1000,"")</f>
        <v>169</v>
      </c>
      <c r="C6" s="139" t="s">
        <v>42</v>
      </c>
      <c r="D6" s="158" t="s">
        <v>19</v>
      </c>
      <c r="E6" s="158"/>
      <c r="F6" s="63"/>
      <c r="G6" s="61"/>
      <c r="H6" s="61"/>
      <c r="I6" s="61"/>
      <c r="J6" s="61"/>
      <c r="K6" s="61"/>
      <c r="L6" s="61"/>
    </row>
    <row r="7" spans="1:12" ht="16" thickBot="1">
      <c r="A7" s="114"/>
      <c r="B7" s="114"/>
      <c r="C7" s="114"/>
      <c r="D7" s="152"/>
      <c r="E7" s="152"/>
      <c r="F7" s="61"/>
      <c r="G7" s="61"/>
      <c r="H7" s="61"/>
      <c r="I7" s="61"/>
      <c r="J7" s="61"/>
      <c r="K7" s="61"/>
      <c r="L7" s="61"/>
    </row>
    <row r="8" spans="1:12" ht="18.5" thickBot="1">
      <c r="A8" s="140" t="s">
        <v>22</v>
      </c>
      <c r="B8" s="143" t="s">
        <v>13</v>
      </c>
      <c r="C8" s="142"/>
      <c r="D8" s="165"/>
      <c r="E8" s="165"/>
      <c r="F8" s="61"/>
      <c r="G8" s="61"/>
      <c r="H8" s="61"/>
      <c r="I8" s="61"/>
      <c r="J8" s="61"/>
      <c r="K8" s="61"/>
      <c r="L8" s="61"/>
    </row>
    <row r="9" spans="1:12" ht="27.75" customHeight="1">
      <c r="A9" s="116" t="s">
        <v>28</v>
      </c>
      <c r="B9" s="117">
        <v>1000</v>
      </c>
      <c r="C9" s="118" t="s">
        <v>20</v>
      </c>
      <c r="D9" s="165"/>
      <c r="E9" s="165"/>
      <c r="F9" s="61"/>
      <c r="G9" s="61"/>
      <c r="H9" s="61"/>
      <c r="I9" s="61"/>
      <c r="J9" s="61"/>
      <c r="K9" s="61"/>
      <c r="L9" s="61"/>
    </row>
    <row r="10" spans="1:12" s="109" customFormat="1" ht="31.5" thickBot="1">
      <c r="A10" s="120" t="s">
        <v>40</v>
      </c>
      <c r="B10" s="121">
        <v>1000</v>
      </c>
      <c r="C10" s="122" t="s">
        <v>25</v>
      </c>
      <c r="D10" s="158"/>
      <c r="E10" s="158"/>
      <c r="F10" s="61"/>
      <c r="G10" s="61"/>
      <c r="H10" s="108"/>
      <c r="I10" s="108"/>
      <c r="J10" s="108"/>
      <c r="K10" s="108"/>
      <c r="L10" s="108"/>
    </row>
    <row r="11" spans="1:12" ht="16.5">
      <c r="A11" s="134" t="s">
        <v>27</v>
      </c>
      <c r="B11" s="135">
        <f>IF(AND(B9&gt;0,B10&gt;0),B9*'Kertoimien päivitysvälilehti'!G3/1000,"")</f>
        <v>119</v>
      </c>
      <c r="C11" s="136" t="s">
        <v>42</v>
      </c>
      <c r="D11" s="158"/>
      <c r="E11" s="158"/>
      <c r="F11" s="61"/>
      <c r="G11" s="61"/>
      <c r="H11" s="61"/>
      <c r="I11" s="61"/>
      <c r="J11" s="61"/>
      <c r="K11" s="61"/>
      <c r="L11" s="61"/>
    </row>
    <row r="12" spans="1:12" ht="33.65" customHeight="1" thickBot="1">
      <c r="A12" s="114"/>
      <c r="B12" s="114"/>
      <c r="C12" s="114"/>
      <c r="D12" s="151"/>
      <c r="E12" s="159"/>
      <c r="F12" s="61"/>
      <c r="G12" s="61"/>
      <c r="H12" s="61"/>
      <c r="I12" s="61"/>
      <c r="J12" s="61"/>
      <c r="K12" s="61"/>
      <c r="L12" s="61"/>
    </row>
    <row r="13" spans="1:12" ht="15.5">
      <c r="A13" s="123" t="s">
        <v>24</v>
      </c>
      <c r="B13" s="124"/>
      <c r="C13" s="125"/>
      <c r="D13" s="151"/>
      <c r="E13" s="159"/>
      <c r="F13" s="61"/>
      <c r="G13" s="61"/>
      <c r="H13" s="61"/>
      <c r="I13" s="61"/>
      <c r="J13" s="61"/>
      <c r="K13" s="61"/>
      <c r="L13" s="61"/>
    </row>
    <row r="14" spans="1:12" ht="15.5">
      <c r="A14" s="145" t="s">
        <v>29</v>
      </c>
      <c r="B14" s="146">
        <f>IF(AND(B10&gt;0,B9&gt;0,B5&gt;0),B9/B10*B5,"")</f>
        <v>1000</v>
      </c>
      <c r="C14" s="147" t="s">
        <v>21</v>
      </c>
      <c r="D14" s="159"/>
      <c r="E14" s="159"/>
      <c r="F14" s="61"/>
      <c r="G14" s="61"/>
      <c r="H14" s="61"/>
      <c r="I14" s="61"/>
      <c r="J14" s="61"/>
      <c r="K14" s="61"/>
      <c r="L14" s="61"/>
    </row>
    <row r="15" spans="1:12" ht="16" thickBot="1">
      <c r="A15" s="126" t="s">
        <v>41</v>
      </c>
      <c r="B15" s="127">
        <f>IF(AND(B5&gt;0,B4&gt;0,B9&gt;0,B10&gt;0),B14-B4,"")</f>
        <v>0</v>
      </c>
      <c r="C15" s="128" t="s">
        <v>21</v>
      </c>
      <c r="D15" s="151" t="s">
        <v>45</v>
      </c>
      <c r="E15" s="159"/>
      <c r="F15" s="61"/>
      <c r="G15" s="61"/>
      <c r="H15" s="61"/>
      <c r="I15" s="61"/>
      <c r="J15" s="61"/>
      <c r="K15" s="61"/>
      <c r="L15" s="61"/>
    </row>
    <row r="16" spans="1:12" ht="17.5">
      <c r="A16" s="123" t="s">
        <v>30</v>
      </c>
      <c r="B16" s="148">
        <f>IF(AND(B4&gt;0,B10&gt;0,B5&gt;0,B9&gt;0),B9/B10*B5*'Kertoimien päivitysvälilehti'!G3/1000,"")</f>
        <v>119</v>
      </c>
      <c r="C16" s="149" t="s">
        <v>44</v>
      </c>
      <c r="D16" s="160"/>
      <c r="E16" s="159"/>
      <c r="F16" s="61"/>
      <c r="G16" s="61"/>
      <c r="H16" s="61"/>
      <c r="I16" s="61"/>
      <c r="J16" s="61"/>
      <c r="K16" s="61"/>
      <c r="L16" s="61"/>
    </row>
    <row r="17" spans="1:15" ht="18" customHeight="1" thickBot="1">
      <c r="A17" s="131" t="s">
        <v>43</v>
      </c>
      <c r="B17" s="132">
        <f>IF(AND(B4&gt;0,B10&gt;0,B5&gt;0,B9&gt;0),B16-B6,"")</f>
        <v>-50</v>
      </c>
      <c r="C17" s="133" t="s">
        <v>38</v>
      </c>
      <c r="D17" s="151" t="s">
        <v>46</v>
      </c>
      <c r="E17" s="159"/>
      <c r="F17" s="61"/>
      <c r="G17" s="61"/>
      <c r="H17" s="61"/>
      <c r="I17" s="61"/>
      <c r="J17" s="61"/>
      <c r="K17" s="61"/>
      <c r="L17" s="61"/>
    </row>
    <row r="18" spans="1:15" ht="15.5">
      <c r="A18" s="114"/>
      <c r="B18" s="114"/>
      <c r="C18" s="114"/>
      <c r="D18" s="152"/>
      <c r="E18" s="159"/>
      <c r="F18" s="61"/>
      <c r="G18" s="61"/>
      <c r="H18" s="61"/>
      <c r="I18" s="61"/>
      <c r="J18" s="61"/>
      <c r="K18" s="61"/>
      <c r="L18" s="61"/>
    </row>
    <row r="19" spans="1:15">
      <c r="D19" s="62"/>
      <c r="E19" s="61"/>
      <c r="F19" s="61"/>
      <c r="G19" s="61"/>
      <c r="H19" s="61"/>
      <c r="I19" s="61"/>
      <c r="J19" s="61"/>
      <c r="K19" s="61"/>
      <c r="L19" s="61"/>
    </row>
    <row r="20" spans="1:15">
      <c r="D20" s="61"/>
      <c r="E20" s="61"/>
      <c r="F20" s="61"/>
      <c r="G20" s="61"/>
      <c r="H20" s="61"/>
      <c r="I20" s="61"/>
      <c r="J20" s="61"/>
      <c r="K20" s="61"/>
      <c r="L20" s="61"/>
    </row>
    <row r="21" spans="1:15">
      <c r="A21" s="61"/>
      <c r="B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5">
      <c r="A22" s="61"/>
      <c r="B22" s="67"/>
      <c r="C22" s="67"/>
      <c r="D22" s="61"/>
      <c r="E22" s="61"/>
      <c r="F22" s="61"/>
      <c r="G22" s="61"/>
      <c r="H22" s="61"/>
      <c r="I22" s="61"/>
      <c r="J22" s="61"/>
      <c r="K22" s="61"/>
      <c r="L22" s="61"/>
    </row>
    <row r="23" spans="1:15">
      <c r="A23" s="65"/>
      <c r="B23" s="62"/>
      <c r="C23" s="62"/>
      <c r="D23" s="62"/>
      <c r="E23" s="61"/>
      <c r="F23" s="61"/>
      <c r="G23" s="61"/>
      <c r="H23" s="61"/>
      <c r="I23" s="61"/>
      <c r="J23" s="61"/>
      <c r="K23" s="61"/>
      <c r="L23" s="68"/>
      <c r="M23" s="48"/>
      <c r="N23" s="48"/>
      <c r="O23" s="48"/>
    </row>
    <row r="24" spans="1:15">
      <c r="A24" s="66"/>
      <c r="B24" s="64"/>
      <c r="C24" s="64"/>
      <c r="D24" s="62"/>
      <c r="E24" s="61"/>
      <c r="F24" s="61"/>
      <c r="G24" s="61"/>
      <c r="H24" s="61"/>
      <c r="I24" s="61"/>
      <c r="J24" s="61"/>
      <c r="K24" s="61"/>
      <c r="L24" s="61"/>
    </row>
    <row r="25" spans="1:15">
      <c r="A25" s="66"/>
      <c r="B25" s="64"/>
      <c r="C25" s="64"/>
      <c r="D25" s="62"/>
      <c r="E25" s="61"/>
      <c r="F25" s="61"/>
      <c r="G25" s="61"/>
      <c r="H25" s="61"/>
      <c r="I25" s="61"/>
      <c r="J25" s="61"/>
      <c r="K25" s="61"/>
      <c r="L25" s="61"/>
      <c r="O25" s="49"/>
    </row>
    <row r="26" spans="1:15">
      <c r="A26" s="50"/>
      <c r="B26" s="42"/>
      <c r="C26" s="42"/>
      <c r="D26" s="42"/>
      <c r="F26" s="61"/>
      <c r="G26" s="61"/>
      <c r="H26" s="61"/>
      <c r="I26" s="61"/>
      <c r="J26" s="61"/>
      <c r="K26" s="61"/>
      <c r="L26" s="61"/>
    </row>
    <row r="27" spans="1:15" ht="46" customHeight="1">
      <c r="A27" s="51"/>
      <c r="B27" s="52"/>
      <c r="C27" s="52"/>
      <c r="D27" s="42"/>
      <c r="N27" s="53"/>
    </row>
    <row r="28" spans="1:15" ht="40.5" customHeight="1">
      <c r="A28" s="51"/>
      <c r="B28" s="52"/>
      <c r="C28" s="52"/>
      <c r="D28" s="42"/>
      <c r="N28" s="53"/>
    </row>
    <row r="29" spans="1:15">
      <c r="A29" s="54"/>
      <c r="B29" s="55"/>
      <c r="C29" s="55"/>
      <c r="D29" s="46"/>
      <c r="N29" s="53"/>
    </row>
    <row r="30" spans="1:15">
      <c r="D30" s="46"/>
      <c r="N30" s="53"/>
    </row>
    <row r="31" spans="1:15" ht="14.5">
      <c r="A31" s="56"/>
      <c r="N31" s="57"/>
    </row>
    <row r="32" spans="1:15">
      <c r="N32" s="58"/>
    </row>
    <row r="33" spans="1:26">
      <c r="B33" s="47"/>
      <c r="C33" s="47"/>
      <c r="N33" s="58"/>
    </row>
    <row r="34" spans="1:26">
      <c r="B34" s="47"/>
      <c r="C34" s="47"/>
      <c r="N34" s="58"/>
    </row>
    <row r="35" spans="1:26">
      <c r="N35" s="59"/>
    </row>
    <row r="38" spans="1:26">
      <c r="N38" s="58"/>
    </row>
    <row r="39" spans="1:26">
      <c r="N39" s="58"/>
      <c r="Z39" s="41" t="s">
        <v>1</v>
      </c>
    </row>
    <row r="40" spans="1:26">
      <c r="N40" s="49"/>
    </row>
    <row r="41" spans="1:26">
      <c r="P41" s="49"/>
    </row>
    <row r="44" spans="1:26">
      <c r="N44" s="49"/>
    </row>
    <row r="45" spans="1:26">
      <c r="A45" s="60"/>
      <c r="B45" s="60"/>
      <c r="C45" s="60"/>
      <c r="D45" s="60"/>
      <c r="N45" s="49"/>
    </row>
    <row r="46" spans="1:26">
      <c r="N46" s="49"/>
    </row>
    <row r="47" spans="1:26">
      <c r="N47" s="49"/>
    </row>
    <row r="52" ht="43.5" customHeight="1"/>
    <row r="71" hidden="1"/>
    <row r="72" hidden="1"/>
    <row r="73" hidden="1"/>
    <row r="74" hidden="1"/>
    <row r="75" hidden="1"/>
  </sheetData>
  <sheetProtection algorithmName="SHA-512" hashValue="oOPvlJSUMyc9Ac1i3Z41gK9VdKKdjfavuvxZ40KB5WS5rlyMPIAUdLBKkgxp1HyD1oHdJ4geJixHVi36FEd6vQ==" saltValue="oXayRhw6dFkf5yXA0BWSuQ==" spinCount="100000" sheet="1" objects="1" scenarios="1"/>
  <protectedRanges>
    <protectedRange sqref="B4:C4 D8:D11 B9:C9 D3:D4 D6 C3" name="Range1"/>
  </protectedRanges>
  <mergeCells count="2">
    <mergeCell ref="D8:E8"/>
    <mergeCell ref="D9:E9"/>
  </mergeCells>
  <phoneticPr fontId="22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84599E-FB51-4CC4-8FE2-F7DD8AF25F98}">
          <x14:formula1>
            <xm:f>'Kertoimien päivitysvälilehti'!$B$3:$B$10</xm:f>
          </x14:formula1>
          <xm:sqref>B3 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3209A-08C3-4670-B8B4-8ABCD2AFBCEB}">
  <dimension ref="A1:AF38"/>
  <sheetViews>
    <sheetView workbookViewId="0">
      <selection activeCell="C4" sqref="C4"/>
    </sheetView>
  </sheetViews>
  <sheetFormatPr defaultRowHeight="14.5"/>
  <cols>
    <col min="1" max="2" width="10.54296875" customWidth="1"/>
    <col min="3" max="3" width="15.54296875" customWidth="1"/>
    <col min="4" max="4" width="10.81640625" customWidth="1"/>
    <col min="5" max="5" width="8" customWidth="1"/>
    <col min="6" max="6" width="41.81640625" bestFit="1" customWidth="1"/>
    <col min="7" max="7" width="32" customWidth="1"/>
    <col min="8" max="8" width="28.1796875" customWidth="1"/>
    <col min="9" max="9" width="13" customWidth="1"/>
    <col min="10" max="10" width="12.1796875" customWidth="1"/>
    <col min="11" max="11" width="35.453125" customWidth="1"/>
    <col min="15" max="15" width="10.1796875" customWidth="1"/>
    <col min="16" max="16" width="16" customWidth="1"/>
    <col min="21" max="21" width="11.453125" customWidth="1"/>
  </cols>
  <sheetData>
    <row r="1" spans="1:32" ht="15" thickBot="1">
      <c r="A1" s="88"/>
      <c r="B1" s="88"/>
      <c r="C1" s="88" t="s">
        <v>36</v>
      </c>
      <c r="D1" s="88"/>
      <c r="E1" s="88"/>
      <c r="F1" s="88"/>
      <c r="G1" s="88"/>
      <c r="H1" s="88"/>
      <c r="I1" s="88"/>
      <c r="L1" s="30"/>
      <c r="M1" s="30"/>
      <c r="N1" s="30"/>
      <c r="O1" s="30"/>
      <c r="P1" s="30"/>
      <c r="Q1" s="12"/>
      <c r="R1" s="12"/>
      <c r="S1" s="12"/>
      <c r="T1" s="12"/>
      <c r="U1" s="12"/>
      <c r="V1" s="12"/>
      <c r="W1" s="12"/>
      <c r="X1" s="12"/>
      <c r="Y1" s="12"/>
    </row>
    <row r="2" spans="1:32">
      <c r="A2" s="88"/>
      <c r="B2" s="89" t="s">
        <v>6</v>
      </c>
      <c r="C2" s="90" t="s">
        <v>0</v>
      </c>
      <c r="D2" s="91"/>
      <c r="E2" s="88"/>
      <c r="F2" s="92" t="s">
        <v>16</v>
      </c>
      <c r="G2" s="93" t="s">
        <v>15</v>
      </c>
      <c r="H2" s="88"/>
      <c r="I2" s="88"/>
      <c r="L2" s="13"/>
      <c r="M2" s="13"/>
      <c r="N2" s="13"/>
      <c r="O2" s="13"/>
      <c r="P2" s="13"/>
      <c r="Q2" s="12"/>
      <c r="R2" s="12"/>
      <c r="S2" s="12"/>
      <c r="T2" s="12"/>
      <c r="U2" s="12"/>
      <c r="V2" s="12"/>
      <c r="W2" s="12"/>
      <c r="X2" s="12"/>
      <c r="Y2" s="12"/>
    </row>
    <row r="3" spans="1:32">
      <c r="A3" s="88"/>
      <c r="B3" s="88" t="s">
        <v>7</v>
      </c>
      <c r="C3" s="94">
        <v>169</v>
      </c>
      <c r="D3" s="91"/>
      <c r="E3" s="88"/>
      <c r="F3" s="95">
        <f>INDEX($B$3:$D$10,MATCH(Laskuri!$B$3,$B$3:$B$10,0),2)</f>
        <v>169</v>
      </c>
      <c r="G3" s="96">
        <f>INDEX($B$3:$D$10,MATCH(Laskuri!$B$8,$B$3:$B$10,0),2)</f>
        <v>119</v>
      </c>
      <c r="H3" s="88"/>
      <c r="I3" s="88"/>
      <c r="L3" s="13"/>
      <c r="M3" s="13"/>
      <c r="N3" s="13"/>
      <c r="O3" s="13"/>
      <c r="P3" s="13"/>
      <c r="Q3" s="12"/>
      <c r="R3" s="12"/>
      <c r="S3" s="12"/>
      <c r="T3" s="12"/>
      <c r="U3" s="12"/>
      <c r="V3" s="12"/>
      <c r="W3" s="12"/>
      <c r="X3" s="12"/>
      <c r="Y3" s="12"/>
    </row>
    <row r="4" spans="1:32" ht="15" thickBot="1">
      <c r="A4" s="88"/>
      <c r="B4" s="88" t="s">
        <v>8</v>
      </c>
      <c r="C4" s="94">
        <v>119</v>
      </c>
      <c r="D4" s="91" t="s">
        <v>54</v>
      </c>
      <c r="E4" s="88"/>
      <c r="F4" s="97"/>
      <c r="G4" s="98"/>
      <c r="H4" s="88"/>
      <c r="I4" s="88"/>
      <c r="L4" s="31"/>
      <c r="M4" s="31"/>
      <c r="N4" s="31"/>
      <c r="O4" s="31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42" customHeight="1" thickBot="1">
      <c r="A5" s="88"/>
      <c r="B5" s="88" t="s">
        <v>9</v>
      </c>
      <c r="C5" s="94">
        <v>119</v>
      </c>
      <c r="D5" s="91"/>
      <c r="E5" s="88"/>
      <c r="F5" s="88"/>
      <c r="G5" s="88"/>
      <c r="H5" s="88"/>
      <c r="I5" s="88"/>
      <c r="L5" s="31"/>
      <c r="M5" s="31"/>
      <c r="N5" s="31"/>
      <c r="O5" s="31"/>
      <c r="P5" s="31"/>
      <c r="Q5" s="11"/>
      <c r="R5" s="11"/>
      <c r="S5" s="25"/>
      <c r="T5" s="11"/>
      <c r="U5" s="25"/>
      <c r="V5" s="25"/>
      <c r="W5" s="12"/>
      <c r="X5" s="12"/>
      <c r="Y5" s="12"/>
    </row>
    <row r="6" spans="1:32">
      <c r="A6" s="88"/>
      <c r="B6" s="88" t="s">
        <v>10</v>
      </c>
      <c r="C6" s="94">
        <v>119</v>
      </c>
      <c r="D6" s="91"/>
      <c r="E6" s="88"/>
      <c r="F6" s="99" t="s">
        <v>35</v>
      </c>
      <c r="G6" s="100"/>
      <c r="H6" s="101"/>
      <c r="I6" s="88"/>
      <c r="M6" s="32"/>
      <c r="N6" s="33"/>
      <c r="O6" s="33"/>
      <c r="P6" s="33"/>
      <c r="Q6" s="12"/>
      <c r="R6" s="12"/>
      <c r="S6" s="12"/>
      <c r="T6" s="168"/>
      <c r="U6" s="167"/>
      <c r="V6" s="166"/>
      <c r="W6" s="12"/>
      <c r="X6" s="12"/>
      <c r="Y6" s="12"/>
    </row>
    <row r="7" spans="1:32">
      <c r="A7" s="88"/>
      <c r="B7" s="88" t="s">
        <v>11</v>
      </c>
      <c r="C7" s="94">
        <v>119</v>
      </c>
      <c r="D7" s="91"/>
      <c r="E7" s="88"/>
      <c r="F7" s="102" t="s">
        <v>17</v>
      </c>
      <c r="G7" s="106">
        <f>IF(AND(Laskuri!B4&gt;0,Laskuri!B10&gt;0),Laskuri!B4*'Kertoimien päivitysvälilehti'!F3/1000,"")</f>
        <v>169</v>
      </c>
      <c r="H7" s="103" t="s">
        <v>5</v>
      </c>
      <c r="I7" s="88"/>
      <c r="M7" s="32"/>
      <c r="N7" s="33"/>
      <c r="O7" s="33"/>
      <c r="P7" s="33"/>
      <c r="Q7" s="12"/>
      <c r="R7" s="12"/>
      <c r="S7" s="14"/>
      <c r="T7" s="168"/>
      <c r="U7" s="167"/>
      <c r="V7" s="166"/>
      <c r="W7" s="12"/>
      <c r="X7" s="12"/>
      <c r="Y7" s="12"/>
    </row>
    <row r="8" spans="1:32" ht="26.5">
      <c r="A8" s="88"/>
      <c r="B8" s="88" t="s">
        <v>12</v>
      </c>
      <c r="C8" s="94">
        <v>119</v>
      </c>
      <c r="D8" s="91"/>
      <c r="E8" s="88"/>
      <c r="F8" s="102" t="s">
        <v>30</v>
      </c>
      <c r="G8" s="106">
        <f>IF(AND(Laskuri!B4&gt;0,Laskuri!B10&gt;0,Laskuri!B5&gt;0),Laskuri!B9/Laskuri!B10*Laskuri!B5*'Kertoimien päivitysvälilehti'!G3/1000,"")</f>
        <v>119</v>
      </c>
      <c r="H8" s="103" t="s">
        <v>5</v>
      </c>
      <c r="I8" s="88"/>
      <c r="M8" s="34"/>
      <c r="N8" s="26"/>
      <c r="O8" s="26"/>
      <c r="P8" s="26"/>
      <c r="Q8" s="12"/>
      <c r="R8" s="12"/>
      <c r="S8" s="12"/>
      <c r="T8" s="12"/>
      <c r="U8" s="12"/>
      <c r="V8" s="12"/>
      <c r="W8" s="12"/>
      <c r="X8" s="12"/>
      <c r="Y8" s="12"/>
    </row>
    <row r="9" spans="1:32" ht="15" thickBot="1">
      <c r="A9" s="88"/>
      <c r="B9" s="88" t="s">
        <v>13</v>
      </c>
      <c r="C9" s="94">
        <v>119</v>
      </c>
      <c r="D9" s="91"/>
      <c r="E9" s="88"/>
      <c r="F9" s="104"/>
      <c r="G9" s="107">
        <f>IF(AND(Laskuri!B4&gt;0,Laskuri!B10&gt;0,Laskuri!B5&gt;0),G8-G7,"")</f>
        <v>-50</v>
      </c>
      <c r="H9" s="105" t="s">
        <v>4</v>
      </c>
      <c r="I9" s="88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32">
      <c r="A10" s="88"/>
      <c r="B10" s="88" t="s">
        <v>14</v>
      </c>
      <c r="C10" s="94">
        <v>119</v>
      </c>
      <c r="D10" s="91"/>
      <c r="E10" s="88"/>
      <c r="F10" s="88"/>
      <c r="G10" s="88"/>
      <c r="H10" s="88"/>
      <c r="I10" s="88"/>
      <c r="M10" s="12"/>
      <c r="N10" s="12"/>
      <c r="O10" s="12"/>
      <c r="P10" s="12"/>
      <c r="Q10" s="12"/>
      <c r="R10" s="12"/>
      <c r="S10" s="12"/>
      <c r="T10" s="12"/>
      <c r="U10" s="36"/>
      <c r="V10" s="12"/>
      <c r="W10" s="12"/>
      <c r="X10" s="12"/>
      <c r="Y10" s="12"/>
      <c r="AA10" s="1"/>
      <c r="AB10" s="4"/>
      <c r="AC10" s="1"/>
      <c r="AD10" s="1"/>
      <c r="AE10" s="1"/>
      <c r="AF10" s="1"/>
    </row>
    <row r="11" spans="1:32" ht="35.25" customHeight="1"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9"/>
      <c r="AA11" s="20"/>
      <c r="AB11" s="21"/>
      <c r="AC11" s="21"/>
      <c r="AD11" s="21"/>
      <c r="AE11" s="21"/>
      <c r="AF11" s="21"/>
    </row>
    <row r="12" spans="1:32">
      <c r="L12" s="12"/>
      <c r="M12" s="1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9"/>
      <c r="AA12" s="22"/>
      <c r="AB12" s="23"/>
      <c r="AC12" s="23"/>
      <c r="AD12" s="21"/>
      <c r="AE12" s="23"/>
      <c r="AF12" s="21"/>
    </row>
    <row r="13" spans="1:32">
      <c r="A13" s="73"/>
      <c r="B13" s="112" t="s">
        <v>32</v>
      </c>
      <c r="C13" s="74"/>
      <c r="D13" s="74"/>
      <c r="E13" s="74"/>
      <c r="F13" s="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9"/>
      <c r="AA13" s="22"/>
      <c r="AB13" s="23"/>
      <c r="AC13" s="23"/>
      <c r="AD13" s="21"/>
      <c r="AE13" s="23"/>
      <c r="AF13" s="21"/>
    </row>
    <row r="14" spans="1:32">
      <c r="A14" s="13"/>
      <c r="C14" s="32" t="s">
        <v>58</v>
      </c>
      <c r="D14" s="32"/>
      <c r="E14" s="32"/>
      <c r="F14" s="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9"/>
      <c r="AA14" s="22"/>
      <c r="AB14" s="23"/>
      <c r="AC14" s="23"/>
      <c r="AD14" s="21"/>
      <c r="AE14" s="23"/>
      <c r="AF14" s="21"/>
    </row>
    <row r="15" spans="1:32">
      <c r="A15" s="13"/>
      <c r="D15" s="13"/>
      <c r="E15" s="13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9"/>
      <c r="AA15" s="22"/>
      <c r="AB15" s="23"/>
      <c r="AC15" s="23"/>
      <c r="AD15" s="21"/>
      <c r="AE15" s="23"/>
      <c r="AF15" s="21"/>
    </row>
    <row r="16" spans="1:32">
      <c r="A16" s="32"/>
      <c r="B16" t="s">
        <v>34</v>
      </c>
      <c r="C16" s="3" t="s">
        <v>49</v>
      </c>
      <c r="D16" s="27"/>
      <c r="E16" s="11"/>
      <c r="F16" s="11"/>
      <c r="G16" s="12"/>
      <c r="H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9"/>
      <c r="AA16" s="22"/>
      <c r="AB16" s="23"/>
      <c r="AC16" s="23"/>
      <c r="AD16" s="21"/>
      <c r="AE16" s="23"/>
      <c r="AF16" s="21"/>
    </row>
    <row r="17" spans="1:32">
      <c r="A17" s="75"/>
      <c r="B17" s="76"/>
      <c r="C17" t="s">
        <v>50</v>
      </c>
      <c r="D17" s="81"/>
      <c r="E17" s="82"/>
      <c r="F17" s="10"/>
      <c r="G17" s="12"/>
      <c r="H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9"/>
      <c r="AA17" s="19"/>
      <c r="AB17" s="19"/>
      <c r="AC17" s="19"/>
      <c r="AD17" s="19"/>
      <c r="AE17" s="19"/>
      <c r="AF17" s="19"/>
    </row>
    <row r="18" spans="1:32">
      <c r="A18" s="77"/>
      <c r="B18" s="76"/>
      <c r="C18" s="3" t="s">
        <v>33</v>
      </c>
      <c r="D18" s="83"/>
      <c r="E18" s="82"/>
      <c r="F18" s="10"/>
      <c r="G18" s="12"/>
      <c r="H18" s="78"/>
      <c r="I18" s="9"/>
      <c r="J18" s="35"/>
      <c r="Z18" s="19"/>
      <c r="AA18" s="19"/>
      <c r="AB18" s="19"/>
      <c r="AC18" s="19"/>
      <c r="AD18" s="19"/>
      <c r="AE18" s="19"/>
      <c r="AF18" s="19"/>
    </row>
    <row r="19" spans="1:32">
      <c r="A19" s="77"/>
      <c r="B19" s="76"/>
      <c r="C19" s="162" t="s">
        <v>51</v>
      </c>
      <c r="D19" s="84"/>
      <c r="E19" s="28"/>
      <c r="G19" s="12"/>
      <c r="H19" s="12"/>
      <c r="J19" s="12"/>
      <c r="M19" s="38"/>
      <c r="N19" s="38"/>
      <c r="O19" s="38"/>
      <c r="P19" s="38"/>
      <c r="Q19" s="38"/>
      <c r="R19" s="38"/>
      <c r="Z19" s="19"/>
      <c r="AA19" s="19"/>
      <c r="AB19" s="19"/>
      <c r="AC19" s="19"/>
      <c r="AD19" s="19"/>
      <c r="AE19" s="19"/>
      <c r="AF19" s="19"/>
    </row>
    <row r="20" spans="1:32" ht="14.5" customHeight="1">
      <c r="A20" s="77"/>
      <c r="B20" s="76"/>
      <c r="C20" s="81"/>
      <c r="D20" s="84"/>
      <c r="E20" s="85"/>
      <c r="G20" s="12"/>
      <c r="H20" s="12"/>
      <c r="J20" s="12"/>
      <c r="M20" s="29"/>
      <c r="N20" s="29"/>
      <c r="O20" s="29"/>
      <c r="P20" s="29"/>
      <c r="Q20" s="29"/>
      <c r="R20" s="29"/>
      <c r="Z20" s="19"/>
      <c r="AA20" s="19"/>
      <c r="AB20" s="19"/>
      <c r="AC20" s="19"/>
      <c r="AD20" s="19"/>
      <c r="AE20" s="19"/>
      <c r="AF20" s="19"/>
    </row>
    <row r="21" spans="1:32">
      <c r="A21" s="77"/>
      <c r="B21" s="162" t="s">
        <v>53</v>
      </c>
      <c r="C21" s="161" t="s">
        <v>52</v>
      </c>
      <c r="D21" s="84"/>
      <c r="E21" s="85"/>
      <c r="J21" s="12"/>
      <c r="M21" s="38"/>
      <c r="N21" s="38"/>
      <c r="O21" s="38"/>
      <c r="P21" s="38"/>
      <c r="Q21" s="38"/>
      <c r="R21" s="38"/>
      <c r="X21" s="3"/>
      <c r="Z21" s="19"/>
      <c r="AA21" s="19"/>
      <c r="AB21" s="19"/>
      <c r="AC21" s="19"/>
      <c r="AD21" s="19"/>
      <c r="AE21" s="19"/>
      <c r="AF21" s="19"/>
    </row>
    <row r="22" spans="1:32">
      <c r="A22" s="77"/>
      <c r="B22" s="162"/>
      <c r="C22" t="s">
        <v>56</v>
      </c>
      <c r="D22" s="84"/>
      <c r="E22" s="85"/>
      <c r="F22" s="12"/>
      <c r="G22" s="12"/>
      <c r="H22" s="12"/>
      <c r="I22" s="12"/>
      <c r="J22" s="12"/>
      <c r="M22" s="38"/>
      <c r="N22" s="38"/>
      <c r="O22" s="38"/>
      <c r="P22" s="38"/>
      <c r="Q22" s="38"/>
      <c r="R22" s="38"/>
      <c r="V22" s="5"/>
      <c r="W22" s="5"/>
      <c r="X22" s="6"/>
      <c r="Z22" s="19"/>
      <c r="AA22" s="24"/>
      <c r="AB22" s="19"/>
      <c r="AC22" s="19"/>
      <c r="AD22" s="19"/>
      <c r="AE22" s="19"/>
      <c r="AF22" s="19"/>
    </row>
    <row r="23" spans="1:32">
      <c r="A23" s="30"/>
      <c r="B23" s="13"/>
      <c r="C23" s="162" t="s">
        <v>60</v>
      </c>
      <c r="D23" s="19"/>
      <c r="E23" s="19"/>
      <c r="F23" s="12"/>
      <c r="G23" s="12"/>
      <c r="H23" s="12"/>
      <c r="I23" s="12"/>
      <c r="J23" s="12"/>
      <c r="M23" s="38"/>
      <c r="N23" s="38"/>
      <c r="O23" s="38"/>
      <c r="P23" s="38"/>
      <c r="Q23" s="38"/>
      <c r="R23" s="38"/>
      <c r="V23" s="5"/>
      <c r="W23" s="5"/>
      <c r="X23" s="5"/>
      <c r="Z23" s="19"/>
      <c r="AA23" s="24"/>
      <c r="AB23" s="19"/>
      <c r="AC23" s="19"/>
      <c r="AD23" s="19"/>
      <c r="AE23" s="19"/>
      <c r="AF23" s="19"/>
    </row>
    <row r="24" spans="1:32">
      <c r="A24" s="30"/>
      <c r="B24" s="30"/>
      <c r="C24" s="163" t="s">
        <v>55</v>
      </c>
      <c r="D24" s="19"/>
      <c r="E24" s="19"/>
      <c r="F24" s="12"/>
      <c r="G24" s="12"/>
      <c r="H24" s="12"/>
      <c r="I24" s="12"/>
      <c r="J24" s="37"/>
      <c r="M24" s="38"/>
      <c r="N24" s="38"/>
      <c r="O24" s="38"/>
      <c r="P24" s="38"/>
      <c r="Q24" s="38"/>
      <c r="R24" s="38"/>
      <c r="V24" s="5"/>
      <c r="W24" s="5"/>
      <c r="X24" s="5"/>
      <c r="Z24" s="19"/>
      <c r="AA24" s="24"/>
      <c r="AB24" s="19"/>
      <c r="AC24" s="19"/>
      <c r="AD24" s="19"/>
      <c r="AE24" s="19"/>
      <c r="AF24" s="19"/>
    </row>
    <row r="25" spans="1:32">
      <c r="A25" s="30"/>
      <c r="B25" s="162"/>
      <c r="C25" s="162"/>
      <c r="D25" s="81"/>
      <c r="E25" s="19"/>
      <c r="F25" s="13"/>
      <c r="G25" s="12"/>
      <c r="H25" s="12"/>
      <c r="I25" s="12"/>
      <c r="J25" s="12"/>
      <c r="Z25" s="19"/>
      <c r="AA25" s="19"/>
      <c r="AB25" s="19"/>
      <c r="AC25" s="19"/>
      <c r="AD25" s="19"/>
      <c r="AE25" s="19"/>
      <c r="AF25" s="19"/>
    </row>
    <row r="26" spans="1:32">
      <c r="A26" s="30"/>
      <c r="D26" s="39"/>
      <c r="E26" s="86"/>
      <c r="F26" s="12"/>
      <c r="G26" s="12"/>
      <c r="H26" s="12"/>
      <c r="I26" s="12"/>
      <c r="J26" s="12"/>
    </row>
    <row r="27" spans="1:32">
      <c r="A27" s="30"/>
      <c r="D27" s="39"/>
      <c r="E27" s="86"/>
      <c r="F27" s="12"/>
      <c r="G27" s="12"/>
      <c r="H27" s="12"/>
      <c r="I27" s="69"/>
      <c r="J27" s="12"/>
    </row>
    <row r="28" spans="1:32">
      <c r="A28" s="30"/>
      <c r="B28" s="162"/>
      <c r="C28" s="17"/>
      <c r="D28" s="39"/>
      <c r="E28" s="86"/>
      <c r="F28" s="12"/>
      <c r="G28" s="12"/>
      <c r="H28" s="12"/>
      <c r="I28" s="70"/>
      <c r="J28" s="13"/>
      <c r="T28" s="7"/>
      <c r="U28" s="7"/>
    </row>
    <row r="29" spans="1:32">
      <c r="A29" s="12"/>
      <c r="D29" s="15"/>
      <c r="E29" s="86"/>
      <c r="F29" s="12"/>
      <c r="G29" s="16"/>
      <c r="H29" s="16"/>
      <c r="I29" s="71"/>
      <c r="J29" s="12"/>
      <c r="N29" s="7"/>
      <c r="O29" s="7"/>
      <c r="P29" s="7"/>
      <c r="Q29" s="7"/>
      <c r="S29" s="7"/>
      <c r="T29" s="7"/>
      <c r="U29" s="7"/>
    </row>
    <row r="30" spans="1:32" ht="15.5">
      <c r="A30" s="12"/>
      <c r="B30" s="12"/>
      <c r="C30" s="17"/>
      <c r="D30" s="39"/>
      <c r="E30" s="19"/>
      <c r="F30" s="12"/>
      <c r="G30" s="16"/>
      <c r="H30" s="16"/>
      <c r="I30" s="71"/>
      <c r="J30" s="12"/>
      <c r="N30" s="8"/>
      <c r="O30" s="7"/>
      <c r="P30" s="7"/>
      <c r="Q30" s="7"/>
      <c r="R30" s="7"/>
      <c r="S30" s="7"/>
      <c r="T30" s="7"/>
      <c r="U30" s="7"/>
    </row>
    <row r="31" spans="1:32" ht="15.5">
      <c r="A31" s="12"/>
      <c r="B31" s="12"/>
      <c r="C31" s="17"/>
      <c r="D31" s="87"/>
      <c r="E31" s="19"/>
      <c r="F31" s="12"/>
      <c r="G31" s="16"/>
      <c r="H31" s="16"/>
      <c r="I31" s="72"/>
      <c r="J31" s="12"/>
      <c r="N31" s="8"/>
      <c r="O31" s="7"/>
      <c r="P31" s="7"/>
      <c r="Q31" s="7"/>
      <c r="R31" s="7"/>
      <c r="S31" s="7"/>
      <c r="T31" s="7"/>
      <c r="U31" s="7"/>
    </row>
    <row r="32" spans="1:32" ht="15.5">
      <c r="A32" s="12"/>
      <c r="B32" s="12"/>
      <c r="C32" s="17"/>
      <c r="D32" s="87"/>
      <c r="E32" s="19"/>
      <c r="F32" s="12"/>
      <c r="G32" s="12"/>
      <c r="H32" s="12"/>
      <c r="I32" s="80"/>
      <c r="J32" s="12"/>
      <c r="N32" s="8"/>
      <c r="O32" s="7"/>
      <c r="P32" s="7"/>
      <c r="Q32" s="7"/>
      <c r="R32" s="7"/>
      <c r="S32" s="7"/>
      <c r="T32" s="7"/>
      <c r="U32" s="7"/>
    </row>
    <row r="33" spans="1:21">
      <c r="A33" s="12"/>
      <c r="B33" s="12"/>
      <c r="C33" s="87"/>
      <c r="D33" s="40"/>
      <c r="E33" s="86"/>
      <c r="F33" s="12"/>
      <c r="G33" s="18"/>
      <c r="H33" s="18"/>
      <c r="I33" s="12"/>
      <c r="J33" s="12"/>
      <c r="N33" s="7"/>
      <c r="O33" s="7"/>
      <c r="P33" s="7"/>
      <c r="Q33" s="7"/>
      <c r="R33" s="7"/>
      <c r="S33" s="7"/>
      <c r="T33" s="7"/>
      <c r="U33" s="7"/>
    </row>
    <row r="34" spans="1:21">
      <c r="A34" s="12"/>
      <c r="B34" s="12"/>
      <c r="C34" s="19"/>
      <c r="D34" s="19"/>
      <c r="E34" s="19"/>
      <c r="F34" s="12"/>
      <c r="G34" s="18"/>
      <c r="H34" s="18"/>
      <c r="I34" s="12"/>
      <c r="J34" s="12"/>
    </row>
    <row r="35" spans="1:21">
      <c r="A35" s="12"/>
      <c r="B35" s="12"/>
      <c r="C35" s="19"/>
      <c r="D35" s="19"/>
      <c r="E35" s="19"/>
      <c r="F35" s="12"/>
      <c r="G35" s="12"/>
      <c r="H35" s="12"/>
      <c r="I35" s="12"/>
      <c r="J35" s="12"/>
    </row>
    <row r="36" spans="1:21">
      <c r="E36" s="12"/>
      <c r="F36" s="12"/>
      <c r="G36" s="12"/>
      <c r="H36" s="12"/>
      <c r="I36" s="79"/>
      <c r="J36" s="12"/>
    </row>
    <row r="37" spans="1:21">
      <c r="E37" s="12"/>
      <c r="F37" s="12"/>
      <c r="G37" s="12"/>
      <c r="H37" s="12"/>
      <c r="I37" s="12"/>
      <c r="J37" s="12"/>
    </row>
    <row r="38" spans="1:21">
      <c r="E38" s="12"/>
      <c r="F38" s="12"/>
      <c r="G38" s="12"/>
      <c r="H38" s="12"/>
      <c r="I38" s="12"/>
      <c r="J38" s="12"/>
    </row>
  </sheetData>
  <sheetProtection algorithmName="SHA-512" hashValue="A56q3wjbuYnXWX0KnKieVzsMKe+wGDUvKflhOQUGgIqX8XppESvFeSI6L8tzeQPz2HwBEWDf8gTX466Q9979KQ==" saltValue="SDdpSawP151F+DqMTsVE0A==" spinCount="100000" sheet="1" objects="1" scenarios="1"/>
  <protectedRanges>
    <protectedRange sqref="C21 B17:B20" name="Range1_1"/>
    <protectedRange sqref="H7:H8" name="Range1_2"/>
  </protectedRanges>
  <mergeCells count="3">
    <mergeCell ref="V6:V7"/>
    <mergeCell ref="U6:U7"/>
    <mergeCell ref="T6:T7"/>
  </mergeCells>
  <phoneticPr fontId="22" type="noConversion"/>
  <hyperlinks>
    <hyperlink ref="C16" r:id="rId1" xr:uid="{A692AB69-7DCC-4CC8-8E6E-9DAE6AB079C6}"/>
    <hyperlink ref="C18" r:id="rId2" xr:uid="{5D8A29F0-7A40-4F71-A3AF-D200BBDF05AE}"/>
    <hyperlink ref="C21" r:id="rId3" xr:uid="{34A16C4B-DB1F-4AAC-A5ED-68A9A37CBC55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3cf92efc90fd97c5548b5b3f6d259d45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73a7f945de27690f0e5612b79736f6f4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EE5B3-43A3-4FEC-AA1C-BAA60778F5D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ebb82943-49da-4504-a2f3-a33fb2eb95f1"/>
  </ds:schemaRefs>
</ds:datastoreItem>
</file>

<file path=customXml/itemProps2.xml><?xml version="1.0" encoding="utf-8"?>
<ds:datastoreItem xmlns:ds="http://schemas.openxmlformats.org/officeDocument/2006/customXml" ds:itemID="{07C69990-991B-4ABC-BC9B-64D03B1919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7C0D8-E903-4B2A-90A3-B3FAAA46B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Ohje</vt:lpstr>
      <vt:lpstr>Laskuri</vt:lpstr>
      <vt:lpstr>Kertoimien päivitysvälilehti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Karvonen Jaakko</dc:creator>
  <cp:lastModifiedBy>Nissinen Ari</cp:lastModifiedBy>
  <dcterms:created xsi:type="dcterms:W3CDTF">2021-09-06T05:13:15Z</dcterms:created>
  <dcterms:modified xsi:type="dcterms:W3CDTF">2023-04-21T06:26:00Z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</Properties>
</file>